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285" windowWidth="28815" windowHeight="6780"/>
  </bookViews>
  <sheets>
    <sheet name="Форма № 2" sheetId="1" r:id="rId1"/>
    <sheet name="Форма № 2 продолж. " sheetId="2" r:id="rId2"/>
  </sheets>
  <definedNames>
    <definedName name="_xlnm.Print_Area" localSheetId="0">'Форма № 2'!$A$1:$F$25</definedName>
    <definedName name="_xlnm.Print_Area" localSheetId="1">'Форма № 2 продолж. '!$A$1:$L$42</definedName>
  </definedNames>
  <calcPr calcId="145621"/>
</workbook>
</file>

<file path=xl/calcChain.xml><?xml version="1.0" encoding="utf-8"?>
<calcChain xmlns="http://schemas.openxmlformats.org/spreadsheetml/2006/main">
  <c r="D34" i="2" l="1"/>
  <c r="B35" i="2"/>
  <c r="B38" i="2"/>
  <c r="B41" i="2"/>
  <c r="F25" i="1"/>
  <c r="B34" i="2" l="1"/>
  <c r="F19" i="1"/>
  <c r="J42" i="2"/>
  <c r="L42" i="2"/>
  <c r="F20" i="1"/>
  <c r="E25" i="1" l="1"/>
  <c r="D20" i="2"/>
  <c r="B36" i="2"/>
  <c r="B37" i="2"/>
  <c r="E19" i="1" l="1"/>
  <c r="E34" i="2" l="1"/>
  <c r="B21" i="2"/>
  <c r="D6" i="2"/>
  <c r="E6" i="2" l="1"/>
  <c r="B7" i="2"/>
  <c r="L28" i="2"/>
  <c r="J28" i="2"/>
  <c r="B27" i="2"/>
  <c r="B22" i="2"/>
  <c r="B23" i="2"/>
  <c r="B24" i="2"/>
  <c r="B10" i="2"/>
  <c r="H10" i="2" s="1"/>
  <c r="B8" i="2"/>
  <c r="H8" i="2" s="1"/>
  <c r="B9" i="2"/>
  <c r="B20" i="2" l="1"/>
  <c r="B6" i="2"/>
  <c r="H7" i="2"/>
  <c r="H20" i="2"/>
  <c r="H9" i="2" l="1"/>
  <c r="G6" i="2"/>
  <c r="F6" i="2"/>
  <c r="B13" i="2"/>
  <c r="H13" i="2" s="1"/>
  <c r="E20" i="2"/>
  <c r="H6" i="2" l="1"/>
  <c r="H34" i="2" l="1"/>
  <c r="G34" i="2"/>
  <c r="F34" i="2"/>
  <c r="L14" i="2"/>
  <c r="J14" i="2"/>
  <c r="G20" i="1"/>
  <c r="E20" i="1"/>
  <c r="D20" i="1"/>
  <c r="G19" i="1"/>
  <c r="G25" i="1" s="1"/>
  <c r="D19" i="1"/>
  <c r="D25" i="1" s="1"/>
  <c r="F20" i="2" l="1"/>
  <c r="G20" i="2" l="1"/>
</calcChain>
</file>

<file path=xl/sharedStrings.xml><?xml version="1.0" encoding="utf-8"?>
<sst xmlns="http://schemas.openxmlformats.org/spreadsheetml/2006/main" count="132" uniqueCount="67">
  <si>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</si>
  <si>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</si>
  <si>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</si>
  <si>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</si>
  <si>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</si>
  <si>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</si>
  <si>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</si>
  <si>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</si>
  <si>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</si>
  <si>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</si>
  <si>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</si>
  <si>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</si>
  <si>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</si>
  <si>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</si>
  <si>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</si>
  <si>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</si>
  <si>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</si>
  <si>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</si>
  <si>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</si>
  <si>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</si>
  <si>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</si>
  <si>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</si>
  <si>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</si>
  <si>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</si>
  <si>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</si>
  <si>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</si>
  <si>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</si>
  <si>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</si>
  <si>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</si>
  <si>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</si>
  <si>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</si>
  <si>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</si>
  <si>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</si>
  <si>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</si>
  <si>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</si>
  <si>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</si>
  <si>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</si>
  <si>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</si>
  <si>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</si>
  <si>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</si>
  <si>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</si>
  <si>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</si>
  <si>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</si>
  <si>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</si>
  <si>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</si>
  <si>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</si>
  <si>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</si>
  <si>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</si>
  <si>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</si>
  <si>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</si>
  <si>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</si>
  <si>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</si>
  <si>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</si>
  <si>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</si>
  <si>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</si>
  <si>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</si>
  <si>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(оказания) регулируемых работ (услуг) АО "Аэропорт Якутск"</t>
  </si>
  <si>
    <t>финансово-хозяйственной деятельности СЕМ в сфере выполнения</t>
  </si>
  <si>
    <t>Форма №2</t>
  </si>
  <si>
    <t>Год (факт)
2020 г.</t>
  </si>
  <si>
    <t>2020 год (факт)</t>
  </si>
  <si>
    <t>Год (прогноз)
2022 г.</t>
  </si>
  <si>
    <t>Год (план)
2021 г.</t>
  </si>
  <si>
    <t>2022 год (прогноз)</t>
  </si>
  <si>
    <t>2021 год (план)</t>
  </si>
  <si>
    <t>2.Обеспечение авиационной безопасности</t>
  </si>
  <si>
    <t>3.Предоставление аэровокзального комплекса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</si>
</sst>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.000"/>
    <numFmt numFmtId="171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8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1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10">
      <alignment horizontal="center" vertical="center"/>
    </xf>
    <xf numFmtId="0" fontId="6" fillId="0" borderId="0"/>
    <xf numFmtId="164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3" fontId="2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70" fontId="5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1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="115" zoomScaleNormal="100" zoomScaleSheetLayoutView="115" workbookViewId="0">
      <selection activeCell="B26" sqref="B26"/>
    </sheetView>
  </sheetViews>
  <sheetFormatPr defaultRowHeight="15"/>
  <cols>
    <col min="1" max="1" width="7.42578125" style="36" customWidth="1"/>
    <col min="2" max="2" width="45.42578125" style="36" customWidth="1"/>
    <col min="3" max="3" width="13.42578125" style="36" customWidth="1"/>
    <col min="4" max="4" width="16.42578125" style="37" customWidth="1"/>
    <col min="5" max="5" width="16.5703125" style="36" customWidth="1"/>
    <col min="6" max="6" width="16.42578125" style="36" customWidth="1"/>
    <col min="7" max="7" width="0" style="36" hidden="1" customWidth="1"/>
    <col min="8" max="8" width="12.85546875" style="36" customWidth="1"/>
    <col min="9" max="10" width="10" style="36" bestFit="1" customWidth="1"/>
    <col min="11" max="13" width="9.140625" style="36"/>
    <col min="14" max="14" width="12.28515625" style="36" customWidth="1"/>
    <col min="15" max="16384" width="9.140625" style="36"/>
  </cols>
  <sheetData>
    <row r="1" spans="1:11" ht="15.75">
      <c r="F1" s="38" t="s">
        <v>58</v>
      </c>
    </row>
    <row r="2" spans="1:11" ht="15.75" customHeight="1">
      <c r="A2" s="45" t="s">
        <v>0</v>
      </c>
      <c r="B2" s="45"/>
      <c r="C2" s="45"/>
      <c r="D2" s="45"/>
      <c r="E2" s="45"/>
      <c r="F2" s="45"/>
      <c r="G2" s="45"/>
    </row>
    <row r="3" spans="1:11" ht="15.75" customHeight="1">
      <c r="A3" s="45" t="s">
        <v>57</v>
      </c>
      <c r="B3" s="45"/>
      <c r="C3" s="45"/>
      <c r="D3" s="45"/>
      <c r="E3" s="45"/>
      <c r="F3" s="45"/>
      <c r="G3" s="45"/>
    </row>
    <row r="4" spans="1:11" ht="15.75" customHeight="1">
      <c r="A4" s="45" t="s">
        <v>56</v>
      </c>
      <c r="B4" s="45"/>
      <c r="C4" s="45"/>
      <c r="D4" s="45"/>
      <c r="E4" s="45"/>
      <c r="F4" s="45"/>
      <c r="G4" s="45"/>
    </row>
    <row r="5" spans="1:11" ht="15.75">
      <c r="A5" s="23"/>
      <c r="B5" s="23"/>
      <c r="C5" s="23"/>
      <c r="D5" s="31"/>
    </row>
    <row r="6" spans="1:11" ht="15.75">
      <c r="A6" s="46" t="s">
        <v>47</v>
      </c>
      <c r="B6" s="46"/>
      <c r="C6" s="46"/>
      <c r="D6" s="46"/>
      <c r="E6" s="46"/>
      <c r="F6" s="46"/>
      <c r="G6" s="46"/>
    </row>
    <row r="7" spans="1:11" ht="15.75">
      <c r="A7" s="23"/>
      <c r="B7" s="23"/>
      <c r="C7" s="23"/>
      <c r="D7" s="31"/>
    </row>
    <row r="8" spans="1:11" ht="63">
      <c r="A8" s="32" t="s">
        <v>1</v>
      </c>
      <c r="B8" s="33" t="s">
        <v>2</v>
      </c>
      <c r="C8" s="32" t="s">
        <v>3</v>
      </c>
      <c r="D8" s="34" t="s">
        <v>59</v>
      </c>
      <c r="E8" s="34" t="s">
        <v>62</v>
      </c>
      <c r="F8" s="34" t="s">
        <v>61</v>
      </c>
      <c r="G8" s="34" t="s">
        <v>61</v>
      </c>
    </row>
    <row r="9" spans="1:11" ht="31.5">
      <c r="A9" s="13" t="s">
        <v>4</v>
      </c>
      <c r="B9" s="33" t="s">
        <v>5</v>
      </c>
      <c r="C9" s="13" t="s">
        <v>6</v>
      </c>
      <c r="D9" s="1">
        <v>1495836.3055050001</v>
      </c>
      <c r="E9" s="1">
        <v>1591112.32855</v>
      </c>
      <c r="F9" s="1">
        <v>1744934</v>
      </c>
      <c r="G9" s="1">
        <v>1591112.32855</v>
      </c>
      <c r="H9" s="43"/>
      <c r="I9" s="43"/>
      <c r="J9" s="43"/>
      <c r="K9" s="43"/>
    </row>
    <row r="10" spans="1:11" ht="15.75">
      <c r="A10" s="13" t="s">
        <v>7</v>
      </c>
      <c r="B10" s="14" t="s">
        <v>8</v>
      </c>
      <c r="C10" s="13" t="s">
        <v>6</v>
      </c>
      <c r="D10" s="1">
        <v>362819.37639166665</v>
      </c>
      <c r="E10" s="1">
        <v>370513</v>
      </c>
      <c r="F10" s="1">
        <v>423108.315</v>
      </c>
      <c r="G10" s="1">
        <v>370513</v>
      </c>
      <c r="H10" s="43"/>
      <c r="I10" s="43"/>
      <c r="J10" s="43"/>
      <c r="K10" s="43"/>
    </row>
    <row r="11" spans="1:11" ht="15.75">
      <c r="A11" s="13" t="s">
        <v>9</v>
      </c>
      <c r="B11" s="14" t="s">
        <v>49</v>
      </c>
      <c r="C11" s="13" t="s">
        <v>6</v>
      </c>
      <c r="D11" s="1">
        <v>170271.57180000001</v>
      </c>
      <c r="E11" s="1">
        <v>173413</v>
      </c>
      <c r="F11" s="1">
        <v>198029.38500000001</v>
      </c>
      <c r="G11" s="1">
        <v>173413</v>
      </c>
      <c r="H11" s="43"/>
      <c r="I11" s="43"/>
      <c r="J11" s="43"/>
      <c r="K11" s="43"/>
    </row>
    <row r="12" spans="1:11" ht="15.75">
      <c r="A12" s="13" t="s">
        <v>10</v>
      </c>
      <c r="B12" s="14" t="s">
        <v>17</v>
      </c>
      <c r="C12" s="13" t="s">
        <v>6</v>
      </c>
      <c r="D12" s="1">
        <v>61872.554000000004</v>
      </c>
      <c r="E12" s="1">
        <v>82917</v>
      </c>
      <c r="F12" s="1">
        <v>94525.37999999999</v>
      </c>
      <c r="G12" s="1">
        <v>82917</v>
      </c>
      <c r="H12" s="43"/>
      <c r="I12" s="43"/>
      <c r="J12" s="43"/>
      <c r="K12" s="43"/>
    </row>
    <row r="13" spans="1:11" ht="15.75">
      <c r="A13" s="35" t="s">
        <v>11</v>
      </c>
      <c r="B13" s="14" t="s">
        <v>19</v>
      </c>
      <c r="C13" s="13" t="s">
        <v>6</v>
      </c>
      <c r="D13" s="1">
        <v>57744.002500000002</v>
      </c>
      <c r="E13" s="1">
        <v>77533</v>
      </c>
      <c r="F13" s="1">
        <v>88387.62</v>
      </c>
      <c r="G13" s="1">
        <v>77533</v>
      </c>
      <c r="H13" s="43"/>
      <c r="I13" s="44"/>
      <c r="J13" s="44"/>
      <c r="K13" s="43"/>
    </row>
    <row r="14" spans="1:11" ht="45.75" customHeight="1">
      <c r="A14" s="13" t="s">
        <v>12</v>
      </c>
      <c r="B14" s="33" t="s">
        <v>13</v>
      </c>
      <c r="C14" s="13" t="s">
        <v>6</v>
      </c>
      <c r="D14" s="1">
        <v>1689000.1939999997</v>
      </c>
      <c r="E14" s="1">
        <v>1721342</v>
      </c>
      <c r="F14" s="1">
        <v>1732042.4850898299</v>
      </c>
      <c r="G14" s="1">
        <v>1721342</v>
      </c>
      <c r="H14" s="44"/>
      <c r="I14" s="44"/>
      <c r="J14" s="43"/>
      <c r="K14" s="43"/>
    </row>
    <row r="15" spans="1:11" ht="15.75">
      <c r="A15" s="13" t="s">
        <v>14</v>
      </c>
      <c r="B15" s="14" t="s">
        <v>8</v>
      </c>
      <c r="C15" s="13" t="s">
        <v>6</v>
      </c>
      <c r="D15" s="1">
        <v>357152.13700000005</v>
      </c>
      <c r="E15" s="1">
        <v>362594.42200000002</v>
      </c>
      <c r="F15" s="1">
        <v>366220.36622000003</v>
      </c>
      <c r="G15" s="1">
        <v>364347.28581445786</v>
      </c>
      <c r="H15" s="43"/>
      <c r="I15" s="43"/>
      <c r="J15" s="43"/>
      <c r="K15" s="43"/>
    </row>
    <row r="16" spans="1:11" ht="15.75">
      <c r="A16" s="13" t="s">
        <v>15</v>
      </c>
      <c r="B16" s="14" t="s">
        <v>49</v>
      </c>
      <c r="C16" s="13" t="s">
        <v>6</v>
      </c>
      <c r="D16" s="1">
        <v>252583.19400000002</v>
      </c>
      <c r="E16" s="1">
        <v>256605.46600000001</v>
      </c>
      <c r="F16" s="1">
        <v>259171.52066000001</v>
      </c>
      <c r="G16" s="1">
        <v>257267.34153358513</v>
      </c>
      <c r="H16" s="43"/>
      <c r="I16" s="43"/>
      <c r="J16" s="43"/>
      <c r="K16" s="43"/>
    </row>
    <row r="17" spans="1:11" ht="15.75">
      <c r="A17" s="13" t="s">
        <v>16</v>
      </c>
      <c r="B17" s="14" t="s">
        <v>17</v>
      </c>
      <c r="C17" s="13" t="s">
        <v>6</v>
      </c>
      <c r="D17" s="1">
        <v>138096.35400000002</v>
      </c>
      <c r="E17" s="1">
        <v>136295.63900000002</v>
      </c>
      <c r="F17" s="1">
        <v>138153.808163935</v>
      </c>
      <c r="G17" s="1">
        <v>137922.80816393509</v>
      </c>
      <c r="H17" s="43"/>
      <c r="I17" s="43"/>
      <c r="J17" s="43"/>
      <c r="K17" s="43"/>
    </row>
    <row r="18" spans="1:11" ht="15.75">
      <c r="A18" s="13" t="s">
        <v>18</v>
      </c>
      <c r="B18" s="14" t="s">
        <v>19</v>
      </c>
      <c r="C18" s="13" t="s">
        <v>6</v>
      </c>
      <c r="D18" s="1">
        <v>156191.78499999997</v>
      </c>
      <c r="E18" s="1">
        <v>157194.136</v>
      </c>
      <c r="F18" s="1">
        <v>161018.74973618999</v>
      </c>
      <c r="G18" s="1">
        <v>158988.7497361899</v>
      </c>
      <c r="H18" s="43"/>
      <c r="I18" s="43"/>
      <c r="J18" s="43"/>
      <c r="K18" s="43"/>
    </row>
    <row r="19" spans="1:11" ht="15.75">
      <c r="A19" s="13" t="s">
        <v>20</v>
      </c>
      <c r="B19" s="14" t="s">
        <v>48</v>
      </c>
      <c r="C19" s="13" t="s">
        <v>6</v>
      </c>
      <c r="D19" s="1">
        <f>D9-D14</f>
        <v>-193163.88849499961</v>
      </c>
      <c r="E19" s="1">
        <f>E9-E14</f>
        <v>-130229.67145000002</v>
      </c>
      <c r="F19" s="1">
        <f>F9-F14</f>
        <v>12891.51491017011</v>
      </c>
      <c r="G19" s="1">
        <f t="shared" ref="G19" si="0">G9-G14</f>
        <v>-130229.67145000002</v>
      </c>
      <c r="H19" s="43"/>
      <c r="I19" s="43"/>
      <c r="J19" s="43"/>
      <c r="K19" s="43"/>
    </row>
    <row r="20" spans="1:11" ht="15.75">
      <c r="A20" s="13" t="s">
        <v>21</v>
      </c>
      <c r="B20" s="14" t="s">
        <v>50</v>
      </c>
      <c r="C20" s="13" t="s">
        <v>6</v>
      </c>
      <c r="D20" s="1">
        <f>D21-D22+D23-D24</f>
        <v>-36903</v>
      </c>
      <c r="E20" s="1">
        <f>E21-E22+E23-E24</f>
        <v>148350</v>
      </c>
      <c r="F20" s="1">
        <f>F21-F22+F23-F24</f>
        <v>-11339</v>
      </c>
      <c r="G20" s="1">
        <f t="shared" ref="G20" si="1">G21-G22+G23-G24</f>
        <v>148350</v>
      </c>
    </row>
    <row r="21" spans="1:11" ht="15.75">
      <c r="A21" s="13" t="s">
        <v>51</v>
      </c>
      <c r="B21" s="14" t="s">
        <v>22</v>
      </c>
      <c r="C21" s="13" t="s">
        <v>6</v>
      </c>
      <c r="D21" s="1">
        <v>782</v>
      </c>
      <c r="E21" s="1">
        <v>200</v>
      </c>
      <c r="F21" s="1">
        <v>200</v>
      </c>
      <c r="G21" s="1">
        <v>200</v>
      </c>
    </row>
    <row r="22" spans="1:11" ht="15.75">
      <c r="A22" s="13" t="s">
        <v>52</v>
      </c>
      <c r="B22" s="14" t="s">
        <v>23</v>
      </c>
      <c r="C22" s="13" t="s">
        <v>6</v>
      </c>
      <c r="D22" s="1">
        <v>20654</v>
      </c>
      <c r="E22" s="1">
        <v>26036</v>
      </c>
      <c r="F22" s="1">
        <v>27125</v>
      </c>
      <c r="G22" s="1">
        <v>26036</v>
      </c>
    </row>
    <row r="23" spans="1:11" ht="15.75">
      <c r="A23" s="13" t="s">
        <v>53</v>
      </c>
      <c r="B23" s="14" t="s">
        <v>24</v>
      </c>
      <c r="C23" s="13" t="s">
        <v>6</v>
      </c>
      <c r="D23" s="1">
        <v>88547</v>
      </c>
      <c r="E23" s="1">
        <v>231184</v>
      </c>
      <c r="F23" s="1">
        <v>79184</v>
      </c>
      <c r="G23" s="1">
        <v>231184</v>
      </c>
    </row>
    <row r="24" spans="1:11" ht="16.5" customHeight="1">
      <c r="A24" s="13" t="s">
        <v>54</v>
      </c>
      <c r="B24" s="14" t="s">
        <v>25</v>
      </c>
      <c r="C24" s="13" t="s">
        <v>6</v>
      </c>
      <c r="D24" s="1">
        <v>105578</v>
      </c>
      <c r="E24" s="1">
        <v>56998</v>
      </c>
      <c r="F24" s="1">
        <v>63598</v>
      </c>
      <c r="G24" s="1">
        <v>56998</v>
      </c>
    </row>
    <row r="25" spans="1:11" ht="15.75">
      <c r="A25" s="13" t="s">
        <v>55</v>
      </c>
      <c r="B25" s="14" t="s">
        <v>26</v>
      </c>
      <c r="C25" s="13" t="s">
        <v>6</v>
      </c>
      <c r="D25" s="1">
        <f>D19+D20</f>
        <v>-230066.88849499961</v>
      </c>
      <c r="E25" s="1">
        <f>E19+E20-1</f>
        <v>18119.328549999977</v>
      </c>
      <c r="F25" s="1">
        <f>F19+F20</f>
        <v>1552.5149101701099</v>
      </c>
      <c r="G25" s="1">
        <f t="shared" ref="G25" si="2">G19+G20-1</f>
        <v>18119.328549999977</v>
      </c>
    </row>
    <row r="28" spans="1:11" ht="18.75">
      <c r="B28" s="41"/>
      <c r="C28" s="41"/>
      <c r="D28" s="42"/>
      <c r="E28" s="41"/>
    </row>
    <row r="29" spans="1:11" ht="18.75">
      <c r="B29" s="41"/>
      <c r="C29" s="41"/>
      <c r="D29" s="42"/>
      <c r="E29" s="41"/>
    </row>
    <row r="30" spans="1:11">
      <c r="F30" s="37"/>
    </row>
  </sheetData>
  <mergeCells count="4">
    <mergeCell ref="A2:G2"/>
    <mergeCell ref="A3:G3"/>
    <mergeCell ref="A4:G4"/>
    <mergeCell ref="A6:G6"/>
  </mergeCells>
  <phoneticPr fontId="0" type="noConversion"/>
  <pageMargins left="0.31" right="0.24" top="0.65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5"/>
  <cols>
    <col min="1" max="1" width="26" style="26" customWidth="1"/>
    <col min="2" max="2" width="13.85546875" style="25" customWidth="1"/>
    <col min="3" max="3" width="14.85546875" style="25" customWidth="1"/>
    <col min="4" max="4" width="14.140625" style="25" customWidth="1"/>
    <col min="5" max="5" width="11.85546875" style="25" customWidth="1"/>
    <col min="6" max="6" width="11.5703125" style="25" customWidth="1"/>
    <col min="7" max="8" width="12.5703125" style="25" bestFit="1" customWidth="1"/>
    <col min="9" max="9" width="18" style="25" customWidth="1"/>
    <col min="10" max="10" width="12" style="25" customWidth="1"/>
    <col min="11" max="11" width="11.5703125" style="25" customWidth="1"/>
    <col min="12" max="12" width="11.140625" style="25" customWidth="1"/>
    <col min="13" max="13" width="10.28515625" style="25" bestFit="1" customWidth="1"/>
    <col min="14" max="22" width="9.140625" style="40"/>
    <col min="23" max="16384" width="9.140625" style="26"/>
  </cols>
  <sheetData>
    <row r="1" spans="1:12" ht="15.75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customHeight="1">
      <c r="A2" s="10"/>
      <c r="B2" s="21"/>
      <c r="C2" s="21"/>
      <c r="D2" s="21"/>
      <c r="E2" s="22" t="s">
        <v>60</v>
      </c>
      <c r="F2" s="22"/>
      <c r="G2" s="21"/>
      <c r="H2" s="21"/>
      <c r="I2" s="21"/>
      <c r="J2" s="21"/>
      <c r="K2" s="21"/>
      <c r="L2" s="21"/>
    </row>
    <row r="3" spans="1:12">
      <c r="A3" s="2"/>
      <c r="B3" s="3"/>
      <c r="C3" s="15"/>
      <c r="D3" s="16"/>
      <c r="E3" s="16" t="s">
        <v>27</v>
      </c>
      <c r="F3" s="16"/>
      <c r="G3" s="16"/>
      <c r="H3" s="16"/>
      <c r="I3" s="16"/>
      <c r="J3" s="16"/>
      <c r="K3" s="16"/>
      <c r="L3" s="17"/>
    </row>
    <row r="4" spans="1:12" ht="89.25" customHeight="1">
      <c r="A4" s="11" t="s">
        <v>28</v>
      </c>
      <c r="B4" s="12" t="s">
        <v>29</v>
      </c>
      <c r="C4" s="3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5" t="s">
        <v>39</v>
      </c>
    </row>
    <row r="5" spans="1:12">
      <c r="A5" s="6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</row>
    <row r="6" spans="1:12" ht="30">
      <c r="A6" s="28" t="s">
        <v>40</v>
      </c>
      <c r="B6" s="18">
        <f>B7+B8+B9+B10</f>
        <v>904023.47</v>
      </c>
      <c r="C6" s="18"/>
      <c r="D6" s="18">
        <f>D7+D8+D9+D10</f>
        <v>126514.17273010479</v>
      </c>
      <c r="E6" s="18">
        <f>E7+E8+E9+E10</f>
        <v>484672.67</v>
      </c>
      <c r="F6" s="18">
        <f>F7+F8+F9+F10</f>
        <v>143294.07399999999</v>
      </c>
      <c r="G6" s="18">
        <f>G7+G8+G9+G10</f>
        <v>46781.637999999999</v>
      </c>
      <c r="H6" s="18">
        <f>H7+H8+H9+H10</f>
        <v>102760.91526989525</v>
      </c>
      <c r="I6" s="18"/>
      <c r="J6" s="19"/>
      <c r="K6" s="18"/>
      <c r="L6" s="18"/>
    </row>
    <row r="7" spans="1:12" ht="45">
      <c r="A7" s="9" t="s">
        <v>41</v>
      </c>
      <c r="B7" s="18">
        <f>'Форма № 2'!D15</f>
        <v>357152.13700000005</v>
      </c>
      <c r="C7" s="18"/>
      <c r="D7" s="7">
        <v>24453.046541894411</v>
      </c>
      <c r="E7" s="7">
        <v>198209.5</v>
      </c>
      <c r="F7" s="7">
        <v>58464.991000000002</v>
      </c>
      <c r="G7" s="7">
        <v>10560.215</v>
      </c>
      <c r="H7" s="7">
        <f>B7-D7-E7-F7-G7</f>
        <v>65464.384458105604</v>
      </c>
      <c r="I7" s="7"/>
      <c r="J7" s="20"/>
      <c r="K7" s="7"/>
      <c r="L7" s="7"/>
    </row>
    <row r="8" spans="1:12" ht="34.5" customHeight="1">
      <c r="A8" s="9" t="s">
        <v>65</v>
      </c>
      <c r="B8" s="18">
        <f>'Форма № 2'!D16</f>
        <v>252583.19400000002</v>
      </c>
      <c r="C8" s="18"/>
      <c r="D8" s="7">
        <v>12653.603752061525</v>
      </c>
      <c r="E8" s="7">
        <v>158682.97</v>
      </c>
      <c r="F8" s="7">
        <v>47245.762000000002</v>
      </c>
      <c r="G8" s="7">
        <v>7899.9340000000002</v>
      </c>
      <c r="H8" s="7">
        <f>B8-D8-E8-F8-G8</f>
        <v>26100.924247938492</v>
      </c>
      <c r="I8" s="7"/>
      <c r="J8" s="20"/>
      <c r="K8" s="7"/>
      <c r="L8" s="7"/>
    </row>
    <row r="9" spans="1:12" ht="42.75" customHeight="1">
      <c r="A9" s="9" t="s">
        <v>66</v>
      </c>
      <c r="B9" s="18">
        <f>'Форма № 2'!D17</f>
        <v>138096.35400000002</v>
      </c>
      <c r="C9" s="18"/>
      <c r="D9" s="7">
        <v>57502.651050626169</v>
      </c>
      <c r="E9" s="7">
        <v>36802.699999999997</v>
      </c>
      <c r="F9" s="7">
        <v>10731.809000000001</v>
      </c>
      <c r="G9" s="7">
        <v>24150.108999999997</v>
      </c>
      <c r="H9" s="7">
        <f t="shared" ref="H9" si="0">B9-D9-E9-F9-G9</f>
        <v>8909.0849493738569</v>
      </c>
      <c r="I9" s="7"/>
      <c r="J9" s="20"/>
      <c r="K9" s="7"/>
      <c r="L9" s="7"/>
    </row>
    <row r="10" spans="1:12" ht="30">
      <c r="A10" s="9" t="s">
        <v>42</v>
      </c>
      <c r="B10" s="18">
        <f>'Форма № 2'!D18</f>
        <v>156191.78499999997</v>
      </c>
      <c r="C10" s="18"/>
      <c r="D10" s="7">
        <v>31904.871385522674</v>
      </c>
      <c r="E10" s="7">
        <v>90977.5</v>
      </c>
      <c r="F10" s="7">
        <v>26851.511999999999</v>
      </c>
      <c r="G10" s="7">
        <v>4171.38</v>
      </c>
      <c r="H10" s="7">
        <f>B10-D10-E10-F10-G10</f>
        <v>2286.521614477294</v>
      </c>
      <c r="I10" s="7"/>
      <c r="J10" s="20"/>
      <c r="K10" s="7"/>
      <c r="L10" s="7"/>
    </row>
    <row r="11" spans="1:12" ht="45">
      <c r="A11" s="9" t="s">
        <v>43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30">
      <c r="A12" s="9" t="s">
        <v>44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30">
      <c r="A13" s="9" t="s">
        <v>45</v>
      </c>
      <c r="B13" s="18">
        <f>'Форма № 2'!D14</f>
        <v>1689000.1939999997</v>
      </c>
      <c r="C13" s="7"/>
      <c r="D13" s="7">
        <v>251402.96036999999</v>
      </c>
      <c r="E13" s="7">
        <v>845100.53700000001</v>
      </c>
      <c r="F13" s="7">
        <v>249691.20099999997</v>
      </c>
      <c r="G13" s="7">
        <v>86415.422999999995</v>
      </c>
      <c r="H13" s="7">
        <f>B13-D13-E13-F13-G13</f>
        <v>256390.07262999966</v>
      </c>
      <c r="I13" s="7"/>
      <c r="J13" s="7"/>
      <c r="K13" s="7"/>
      <c r="L13" s="7"/>
    </row>
    <row r="14" spans="1:12" ht="18.75" customHeight="1">
      <c r="A14" s="9" t="s">
        <v>46</v>
      </c>
      <c r="B14" s="7"/>
      <c r="C14" s="7"/>
      <c r="D14" s="20"/>
      <c r="E14" s="7"/>
      <c r="F14" s="7"/>
      <c r="G14" s="7"/>
      <c r="H14" s="7"/>
      <c r="I14" s="7"/>
      <c r="J14" s="7">
        <f>'Форма № 2'!D22</f>
        <v>20654</v>
      </c>
      <c r="K14" s="27">
        <v>232828.62857</v>
      </c>
      <c r="L14" s="7">
        <f>'Форма № 2'!D24</f>
        <v>105578</v>
      </c>
    </row>
    <row r="15" spans="1:12" ht="15.7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9.5" customHeight="1">
      <c r="A16" s="10"/>
      <c r="B16" s="21"/>
      <c r="C16" s="21"/>
      <c r="D16" s="21"/>
      <c r="E16" s="22" t="s">
        <v>64</v>
      </c>
      <c r="F16" s="22"/>
      <c r="G16" s="21"/>
      <c r="H16" s="21"/>
      <c r="I16" s="21"/>
      <c r="J16" s="21"/>
      <c r="K16" s="21"/>
      <c r="L16" s="21"/>
    </row>
    <row r="17" spans="1:12">
      <c r="A17" s="2"/>
      <c r="B17" s="3"/>
      <c r="C17" s="15"/>
      <c r="D17" s="16"/>
      <c r="E17" s="16" t="s">
        <v>27</v>
      </c>
      <c r="F17" s="16"/>
      <c r="G17" s="16"/>
      <c r="H17" s="16"/>
      <c r="I17" s="16"/>
      <c r="J17" s="16"/>
      <c r="K17" s="16"/>
      <c r="L17" s="17"/>
    </row>
    <row r="18" spans="1:12" ht="89.25" customHeight="1">
      <c r="A18" s="11" t="s">
        <v>28</v>
      </c>
      <c r="B18" s="12" t="s">
        <v>29</v>
      </c>
      <c r="C18" s="3" t="s">
        <v>30</v>
      </c>
      <c r="D18" s="4" t="s">
        <v>31</v>
      </c>
      <c r="E18" s="4" t="s">
        <v>32</v>
      </c>
      <c r="F18" s="4" t="s">
        <v>33</v>
      </c>
      <c r="G18" s="4" t="s">
        <v>34</v>
      </c>
      <c r="H18" s="4" t="s">
        <v>35</v>
      </c>
      <c r="I18" s="4" t="s">
        <v>36</v>
      </c>
      <c r="J18" s="4" t="s">
        <v>37</v>
      </c>
      <c r="K18" s="4" t="s">
        <v>38</v>
      </c>
      <c r="L18" s="5" t="s">
        <v>39</v>
      </c>
    </row>
    <row r="19" spans="1:12">
      <c r="A19" s="6"/>
      <c r="B19" s="7">
        <v>1</v>
      </c>
      <c r="C19" s="7">
        <v>2</v>
      </c>
      <c r="D19" s="7">
        <v>3</v>
      </c>
      <c r="E19" s="7">
        <v>4</v>
      </c>
      <c r="F19" s="7">
        <v>5</v>
      </c>
      <c r="G19" s="7">
        <v>6</v>
      </c>
      <c r="H19" s="7">
        <v>7</v>
      </c>
      <c r="I19" s="7">
        <v>8</v>
      </c>
      <c r="J19" s="7">
        <v>9</v>
      </c>
      <c r="K19" s="7">
        <v>10</v>
      </c>
      <c r="L19" s="7">
        <v>11</v>
      </c>
    </row>
    <row r="20" spans="1:12" ht="30">
      <c r="A20" s="8" t="s">
        <v>40</v>
      </c>
      <c r="B20" s="18">
        <f>B21+B22+B23+B24</f>
        <v>912689.66299999994</v>
      </c>
      <c r="C20" s="18"/>
      <c r="D20" s="18">
        <f>D21+D22+D23+D24</f>
        <v>125893.70684143747</v>
      </c>
      <c r="E20" s="18">
        <f>E21+E22+E23+E24</f>
        <v>493510.99</v>
      </c>
      <c r="F20" s="18">
        <f>F21+F22+F23+F24</f>
        <v>148934.42600000001</v>
      </c>
      <c r="G20" s="18">
        <f>G21+G22+G23+G24</f>
        <v>49253.718000000001</v>
      </c>
      <c r="H20" s="18">
        <f>H21+H22+H23+H24</f>
        <v>95096.822158562587</v>
      </c>
      <c r="I20" s="18"/>
      <c r="J20" s="19"/>
      <c r="K20" s="18"/>
      <c r="L20" s="18"/>
    </row>
    <row r="21" spans="1:12" ht="45">
      <c r="A21" s="9" t="s">
        <v>41</v>
      </c>
      <c r="B21" s="18">
        <f>'Форма № 2'!E15</f>
        <v>362594.42200000002</v>
      </c>
      <c r="C21" s="18"/>
      <c r="D21" s="7">
        <v>24333.1209958008</v>
      </c>
      <c r="E21" s="7">
        <v>203050.87</v>
      </c>
      <c r="F21" s="7">
        <v>60857.722000000002</v>
      </c>
      <c r="G21" s="7">
        <v>11118.246999999999</v>
      </c>
      <c r="H21" s="7">
        <v>63234.462004199188</v>
      </c>
      <c r="I21" s="7"/>
      <c r="J21" s="20"/>
      <c r="K21" s="7"/>
      <c r="L21" s="7"/>
    </row>
    <row r="22" spans="1:12" ht="34.5" customHeight="1">
      <c r="A22" s="9" t="s">
        <v>65</v>
      </c>
      <c r="B22" s="18">
        <f>'Форма № 2'!E16</f>
        <v>256605.46600000001</v>
      </c>
      <c r="C22" s="18"/>
      <c r="D22" s="7">
        <v>12591.546440003569</v>
      </c>
      <c r="E22" s="7">
        <v>162558.87</v>
      </c>
      <c r="F22" s="7">
        <v>48882.817000000003</v>
      </c>
      <c r="G22" s="7">
        <v>8317.3909999999996</v>
      </c>
      <c r="H22" s="7">
        <v>24254.841559996461</v>
      </c>
      <c r="I22" s="7"/>
      <c r="J22" s="20"/>
      <c r="K22" s="7"/>
      <c r="L22" s="7"/>
    </row>
    <row r="23" spans="1:12" ht="45">
      <c r="A23" s="9" t="s">
        <v>66</v>
      </c>
      <c r="B23" s="18">
        <f>'Форма № 2'!E17</f>
        <v>136295.63900000002</v>
      </c>
      <c r="C23" s="18"/>
      <c r="D23" s="7">
        <v>57220.639693993697</v>
      </c>
      <c r="E23" s="7">
        <v>37701.57</v>
      </c>
      <c r="F23" s="7">
        <v>11254.427</v>
      </c>
      <c r="G23" s="7">
        <v>25426.271000000001</v>
      </c>
      <c r="H23" s="7">
        <v>4692.7313060063279</v>
      </c>
      <c r="I23" s="7"/>
      <c r="J23" s="20"/>
      <c r="K23" s="7"/>
      <c r="L23" s="7"/>
    </row>
    <row r="24" spans="1:12" ht="30">
      <c r="A24" s="9" t="s">
        <v>42</v>
      </c>
      <c r="B24" s="18">
        <f>'Форма № 2'!E18</f>
        <v>157194.136</v>
      </c>
      <c r="C24" s="18"/>
      <c r="D24" s="7">
        <v>31748.399711639398</v>
      </c>
      <c r="E24" s="7">
        <v>90199.679999999993</v>
      </c>
      <c r="F24" s="7">
        <v>27939.46</v>
      </c>
      <c r="G24" s="7">
        <v>4391.8090000000002</v>
      </c>
      <c r="H24" s="7">
        <v>2914.7872883606042</v>
      </c>
      <c r="I24" s="7"/>
      <c r="J24" s="20"/>
      <c r="K24" s="7"/>
      <c r="L24" s="7"/>
    </row>
    <row r="25" spans="1:12" ht="45">
      <c r="A25" s="9" t="s">
        <v>43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30">
      <c r="A26" s="9" t="s">
        <v>44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30">
      <c r="A27" s="9" t="s">
        <v>45</v>
      </c>
      <c r="B27" s="18">
        <f>'Форма № 2'!E14</f>
        <v>1721342</v>
      </c>
      <c r="C27" s="7"/>
      <c r="D27" s="7">
        <v>250170</v>
      </c>
      <c r="E27" s="7">
        <v>865742.79182000004</v>
      </c>
      <c r="F27" s="7">
        <v>259722.83780000001</v>
      </c>
      <c r="G27" s="7">
        <v>90981.867639999997</v>
      </c>
      <c r="H27" s="7">
        <v>254724.50273999997</v>
      </c>
      <c r="I27" s="7"/>
      <c r="J27" s="7"/>
      <c r="K27" s="7"/>
      <c r="L27" s="7"/>
    </row>
    <row r="28" spans="1:12" ht="21.75" customHeight="1">
      <c r="A28" s="9" t="s">
        <v>46</v>
      </c>
      <c r="B28" s="7"/>
      <c r="C28" s="7"/>
      <c r="D28" s="7"/>
      <c r="E28" s="7"/>
      <c r="F28" s="7"/>
      <c r="G28" s="7"/>
      <c r="H28" s="7"/>
      <c r="I28" s="7"/>
      <c r="J28" s="7">
        <f>'Форма № 2'!E22</f>
        <v>26036</v>
      </c>
      <c r="K28" s="27">
        <v>437224</v>
      </c>
      <c r="L28" s="7">
        <f>'Форма № 2'!E24</f>
        <v>56998</v>
      </c>
    </row>
    <row r="29" spans="1:12">
      <c r="B29" s="29"/>
      <c r="D29" s="30"/>
      <c r="E29" s="30"/>
      <c r="F29" s="30"/>
      <c r="G29" s="30"/>
      <c r="H29" s="30"/>
    </row>
    <row r="30" spans="1:12" ht="15.75">
      <c r="A30" s="10"/>
      <c r="B30" s="21"/>
      <c r="C30" s="21"/>
      <c r="D30" s="21"/>
      <c r="E30" s="22" t="s">
        <v>63</v>
      </c>
      <c r="F30" s="22"/>
      <c r="G30" s="21"/>
      <c r="H30" s="21"/>
      <c r="I30" s="21"/>
      <c r="J30" s="21"/>
      <c r="K30" s="21"/>
      <c r="L30" s="21"/>
    </row>
    <row r="31" spans="1:12">
      <c r="A31" s="2"/>
      <c r="B31" s="3"/>
      <c r="C31" s="15"/>
      <c r="D31" s="16"/>
      <c r="E31" s="16" t="s">
        <v>27</v>
      </c>
      <c r="F31" s="16"/>
      <c r="G31" s="16"/>
      <c r="H31" s="16"/>
      <c r="I31" s="16"/>
      <c r="J31" s="16"/>
      <c r="K31" s="16"/>
      <c r="L31" s="17"/>
    </row>
    <row r="32" spans="1:12" ht="90">
      <c r="A32" s="11" t="s">
        <v>28</v>
      </c>
      <c r="B32" s="12" t="s">
        <v>29</v>
      </c>
      <c r="C32" s="3" t="s">
        <v>30</v>
      </c>
      <c r="D32" s="4" t="s">
        <v>31</v>
      </c>
      <c r="E32" s="4" t="s">
        <v>32</v>
      </c>
      <c r="F32" s="4" t="s">
        <v>33</v>
      </c>
      <c r="G32" s="4" t="s">
        <v>34</v>
      </c>
      <c r="H32" s="4" t="s">
        <v>35</v>
      </c>
      <c r="I32" s="4" t="s">
        <v>36</v>
      </c>
      <c r="J32" s="4" t="s">
        <v>37</v>
      </c>
      <c r="K32" s="4" t="s">
        <v>38</v>
      </c>
      <c r="L32" s="5" t="s">
        <v>39</v>
      </c>
    </row>
    <row r="33" spans="1:12">
      <c r="A33" s="6"/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</row>
    <row r="34" spans="1:12" ht="30">
      <c r="A34" s="8" t="s">
        <v>40</v>
      </c>
      <c r="B34" s="18">
        <f>B35+B36+B37+B38</f>
        <v>924564.44478012493</v>
      </c>
      <c r="C34" s="18"/>
      <c r="D34" s="18">
        <f>D35+D36+D37+D38</f>
        <v>127608.72364167575</v>
      </c>
      <c r="E34" s="18">
        <f>E35+E36+E37+E38</f>
        <v>48002.288029028168</v>
      </c>
      <c r="F34" s="18">
        <f>F35+F36+F37+F38</f>
        <v>14499.689129252984</v>
      </c>
      <c r="G34" s="18">
        <f>G35+G36+G37+G38</f>
        <v>18437.667353789002</v>
      </c>
      <c r="H34" s="18">
        <f>H35+H36+H37+H38</f>
        <v>716016.07662637881</v>
      </c>
      <c r="I34" s="18"/>
      <c r="J34" s="19"/>
      <c r="K34" s="18"/>
      <c r="L34" s="18"/>
    </row>
    <row r="35" spans="1:12" ht="45">
      <c r="A35" s="9" t="s">
        <v>41</v>
      </c>
      <c r="B35" s="18">
        <f>'Форма № 2'!F15</f>
        <v>366220.36622000003</v>
      </c>
      <c r="C35" s="18"/>
      <c r="D35" s="7">
        <v>24664.604692301898</v>
      </c>
      <c r="E35" s="7">
        <v>19750.015541482298</v>
      </c>
      <c r="F35" s="7">
        <v>5919.4080543422797</v>
      </c>
      <c r="G35" s="7">
        <v>11646.008824476199</v>
      </c>
      <c r="H35" s="7">
        <v>304240.329107397</v>
      </c>
      <c r="I35" s="39"/>
      <c r="J35" s="20"/>
      <c r="K35" s="7"/>
      <c r="L35" s="7"/>
    </row>
    <row r="36" spans="1:12" ht="36" customHeight="1">
      <c r="A36" s="9" t="s">
        <v>65</v>
      </c>
      <c r="B36" s="18">
        <f>'Форма № 2'!F16</f>
        <v>259171.52066000001</v>
      </c>
      <c r="C36" s="18"/>
      <c r="D36" s="7">
        <v>12763.077759776252</v>
      </c>
      <c r="E36" s="7">
        <v>8181.9065469061152</v>
      </c>
      <c r="F36" s="7">
        <v>2460.3679912607267</v>
      </c>
      <c r="G36" s="7">
        <v>418.63059134255792</v>
      </c>
      <c r="H36" s="7">
        <v>235347.53777071438</v>
      </c>
      <c r="I36" s="7"/>
      <c r="J36" s="20"/>
      <c r="K36" s="7"/>
      <c r="L36" s="7"/>
    </row>
    <row r="37" spans="1:12" ht="45">
      <c r="A37" s="9" t="s">
        <v>66</v>
      </c>
      <c r="B37" s="18">
        <f>'Форма № 2'!F17</f>
        <v>138153.808163935</v>
      </c>
      <c r="C37" s="18"/>
      <c r="D37" s="7">
        <v>58000.141393146791</v>
      </c>
      <c r="E37" s="7">
        <v>8623.3679212850529</v>
      </c>
      <c r="F37" s="7">
        <v>2574.1915990300768</v>
      </c>
      <c r="G37" s="7">
        <v>5815.6753074023291</v>
      </c>
      <c r="H37" s="7">
        <v>63140.43194307074</v>
      </c>
      <c r="I37" s="7"/>
      <c r="J37" s="20"/>
      <c r="K37" s="7"/>
      <c r="L37" s="7"/>
    </row>
    <row r="38" spans="1:12" ht="30">
      <c r="A38" s="9" t="s">
        <v>42</v>
      </c>
      <c r="B38" s="18">
        <f>'Форма № 2'!F18</f>
        <v>161018.74973618999</v>
      </c>
      <c r="C38" s="18"/>
      <c r="D38" s="7">
        <v>32180.899796450794</v>
      </c>
      <c r="E38" s="7">
        <v>11446.998019354702</v>
      </c>
      <c r="F38" s="7">
        <v>3545.7214846199004</v>
      </c>
      <c r="G38" s="7">
        <v>557.35263056791507</v>
      </c>
      <c r="H38" s="7">
        <v>113287.77780519666</v>
      </c>
      <c r="I38" s="7"/>
      <c r="J38" s="20"/>
      <c r="K38" s="7"/>
      <c r="L38" s="7"/>
    </row>
    <row r="39" spans="1:12" ht="45">
      <c r="A39" s="9" t="s">
        <v>43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30">
      <c r="A40" s="9" t="s">
        <v>44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30">
      <c r="A41" s="9" t="s">
        <v>45</v>
      </c>
      <c r="B41" s="18">
        <f>'Форма № 2'!F14</f>
        <v>1732042.4850898299</v>
      </c>
      <c r="C41" s="7"/>
      <c r="D41" s="7">
        <v>252578</v>
      </c>
      <c r="E41" s="7">
        <v>871400.21973819996</v>
      </c>
      <c r="F41" s="7">
        <v>261320.06617800001</v>
      </c>
      <c r="G41" s="7">
        <v>91300.594227089503</v>
      </c>
      <c r="H41" s="7">
        <v>255443.60494654044</v>
      </c>
      <c r="I41" s="7"/>
      <c r="J41" s="7"/>
      <c r="K41" s="7"/>
      <c r="L41" s="7"/>
    </row>
    <row r="42" spans="1:12" ht="24" customHeight="1">
      <c r="A42" s="9" t="s">
        <v>46</v>
      </c>
      <c r="B42" s="7"/>
      <c r="C42" s="7"/>
      <c r="D42" s="7"/>
      <c r="E42" s="7"/>
      <c r="F42" s="7"/>
      <c r="G42" s="7"/>
      <c r="H42" s="7"/>
      <c r="I42" s="7"/>
      <c r="J42" s="7">
        <f>'Форма № 2'!F22</f>
        <v>27125</v>
      </c>
      <c r="K42" s="27">
        <v>237224</v>
      </c>
      <c r="L42" s="7">
        <f>'Форма № 2'!F24</f>
        <v>63598</v>
      </c>
    </row>
  </sheetData>
  <phoneticPr fontId="0" type="noConversion"/>
  <pageMargins left="0.4" right="0.37" top="0.23" bottom="0.21" header="0.26" footer="0.18"/>
  <pageSetup paperSize="9" scale="81" fitToHeight="0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№ 2</vt:lpstr>
      <vt:lpstr>Форма № 2 продолж. 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2021-04-06T06:25:35Z</dcterms:modified>
</cp:coreProperties>
</file>